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Databaze_klientu" sheetId="1" state="visible" r:id="rId1"/>
    <sheet xmlns:r="http://schemas.openxmlformats.org/officeDocument/2006/relationships" name="2_Obchodni_pipeline" sheetId="2" state="visible" r:id="rId2"/>
    <sheet xmlns:r="http://schemas.openxmlformats.org/officeDocument/2006/relationships" name="3_Aktivity_a_followup" sheetId="3" state="visible" r:id="rId3"/>
    <sheet xmlns:r="http://schemas.openxmlformats.org/officeDocument/2006/relationships" name="4_Kalkulacka_provizi" sheetId="4" state="visible" r:id="rId4"/>
    <sheet xmlns:r="http://schemas.openxmlformats.org/officeDocument/2006/relationships" name="5_KPI_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1D4ED8"/>
      <sz val="9.5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20" customWidth="1" min="4" max="4"/>
    <col width="22" customWidth="1" min="5" max="5"/>
    <col width="26" customWidth="1" min="6" max="6"/>
    <col width="18" customWidth="1" min="7" max="7"/>
    <col width="16" customWidth="1" min="8" max="8"/>
    <col width="18" customWidth="1" min="9" max="9"/>
    <col width="18" customWidth="1" min="10" max="10"/>
  </cols>
  <sheetData>
    <row r="1">
      <c r="A1" s="1" t="inlineStr">
        <is>
          <t>CRM V EXCELU — DATABÁZE KLIENTŮ A KONTAKTŮ (VZOR 2026)</t>
        </is>
      </c>
    </row>
    <row r="2">
      <c r="A2" s="2" t="inlineStr">
        <is>
          <t>Centrální evidence B2B firem, IČO, kontaktních osob, segmentů a celkového obratu</t>
        </is>
      </c>
    </row>
    <row r="4" ht="24" customHeight="1">
      <c r="A4" s="3" t="inlineStr">
        <is>
          <t>ID klienta</t>
        </is>
      </c>
      <c r="B4" s="3" t="inlineStr">
        <is>
          <t>Název firmy</t>
        </is>
      </c>
      <c r="C4" s="3" t="inlineStr">
        <is>
          <t>IČO</t>
        </is>
      </c>
      <c r="D4" s="3" t="inlineStr">
        <is>
          <t>Segment / Obor</t>
        </is>
      </c>
      <c r="E4" s="3" t="inlineStr">
        <is>
          <t>Hlavní kontakt</t>
        </is>
      </c>
      <c r="F4" s="3" t="inlineStr">
        <is>
          <t>E-mail</t>
        </is>
      </c>
      <c r="G4" s="3" t="inlineStr">
        <is>
          <t>Telefon</t>
        </is>
      </c>
      <c r="H4" s="3" t="inlineStr">
        <is>
          <t>Obchodník</t>
        </is>
      </c>
      <c r="I4" s="3" t="inlineStr">
        <is>
          <t>Stav vztahu</t>
        </is>
      </c>
      <c r="J4" s="3" t="inlineStr">
        <is>
          <t>Roční obrat (Kč)</t>
        </is>
      </c>
    </row>
    <row r="5">
      <c r="A5" s="4" t="inlineStr">
        <is>
          <t>KL-001</t>
        </is>
      </c>
      <c r="B5" s="4" t="inlineStr">
        <is>
          <t>Kovovýroba Morava s.r.o.</t>
        </is>
      </c>
      <c r="C5" s="4" t="inlineStr">
        <is>
          <t>28419201</t>
        </is>
      </c>
      <c r="D5" s="4" t="inlineStr">
        <is>
          <t>Strojírenství</t>
        </is>
      </c>
      <c r="E5" s="4" t="inlineStr">
        <is>
          <t>Ing. Marek Svoboda</t>
        </is>
      </c>
      <c r="F5" s="4" t="inlineStr">
        <is>
          <t>svoboda@kovomorava.cz</t>
        </is>
      </c>
      <c r="G5" s="4" t="inlineStr">
        <is>
          <t>+420 602 114 220</t>
        </is>
      </c>
      <c r="H5" s="4" t="inlineStr">
        <is>
          <t>Jan Novák</t>
        </is>
      </c>
      <c r="I5" s="4" t="inlineStr">
        <is>
          <t>Aktivní klient</t>
        </is>
      </c>
      <c r="J5" s="4" t="n">
        <v>1480000</v>
      </c>
    </row>
    <row r="6">
      <c r="A6" s="5" t="inlineStr">
        <is>
          <t>KL-002</t>
        </is>
      </c>
      <c r="B6" s="5" t="inlineStr">
        <is>
          <t>Logistika Express a.s.</t>
        </is>
      </c>
      <c r="C6" s="5" t="inlineStr">
        <is>
          <t>27109442</t>
        </is>
      </c>
      <c r="D6" s="5" t="inlineStr">
        <is>
          <t>Doprava a logistika</t>
        </is>
      </c>
      <c r="E6" s="5" t="inlineStr">
        <is>
          <t>Bc. Lucie Králová</t>
        </is>
      </c>
      <c r="F6" s="5" t="inlineStr">
        <is>
          <t>kralova@logexpress.cz</t>
        </is>
      </c>
      <c r="G6" s="5" t="inlineStr">
        <is>
          <t>+420 724 881 903</t>
        </is>
      </c>
      <c r="H6" s="5" t="inlineStr">
        <is>
          <t>Petra Černá</t>
        </is>
      </c>
      <c r="I6" s="5" t="inlineStr">
        <is>
          <t>Aktivní klient</t>
        </is>
      </c>
      <c r="J6" s="5" t="n">
        <v>920000</v>
      </c>
    </row>
    <row r="7">
      <c r="A7" s="4" t="inlineStr">
        <is>
          <t>KL-003</t>
        </is>
      </c>
      <c r="B7" s="4" t="inlineStr">
        <is>
          <t>Stavby Sever s.r.o.</t>
        </is>
      </c>
      <c r="C7" s="4" t="inlineStr">
        <is>
          <t>04918233</t>
        </is>
      </c>
      <c r="D7" s="4" t="inlineStr">
        <is>
          <t>Stavebnictví</t>
        </is>
      </c>
      <c r="E7" s="4" t="inlineStr">
        <is>
          <t>Tomáš Veselý</t>
        </is>
      </c>
      <c r="F7" s="4" t="inlineStr">
        <is>
          <t>vesely@stavbysever.cz</t>
        </is>
      </c>
      <c r="G7" s="4" t="inlineStr">
        <is>
          <t>+420 608 332 119</t>
        </is>
      </c>
      <c r="H7" s="4" t="inlineStr">
        <is>
          <t>Jan Novák</t>
        </is>
      </c>
      <c r="I7" s="4" t="inlineStr">
        <is>
          <t>V jednání (Lead)</t>
        </is>
      </c>
      <c r="J7" s="4" t="n">
        <v>0</v>
      </c>
    </row>
    <row r="8">
      <c r="A8" s="5" t="inlineStr">
        <is>
          <t>KL-004</t>
        </is>
      </c>
      <c r="B8" s="5" t="inlineStr">
        <is>
          <t>GastroTech Brno s.r.o.</t>
        </is>
      </c>
      <c r="C8" s="5" t="inlineStr">
        <is>
          <t>29301844</t>
        </is>
      </c>
      <c r="D8" s="5" t="inlineStr">
        <is>
          <t>Velkoobchod</t>
        </is>
      </c>
      <c r="E8" s="5" t="inlineStr">
        <is>
          <t>Ing. David Pokorný</t>
        </is>
      </c>
      <c r="F8" s="5" t="inlineStr">
        <is>
          <t>pokorny@gastrotech.cz</t>
        </is>
      </c>
      <c r="G8" s="5" t="inlineStr">
        <is>
          <t>+420 777 512 400</t>
        </is>
      </c>
      <c r="H8" s="5" t="inlineStr">
        <is>
          <t>Petra Černá</t>
        </is>
      </c>
      <c r="I8" s="5" t="inlineStr">
        <is>
          <t>Aktivní klient</t>
        </is>
      </c>
      <c r="J8" s="5" t="n">
        <v>640000</v>
      </c>
    </row>
    <row r="9">
      <c r="A9" s="4" t="inlineStr">
        <is>
          <t>KL-005</t>
        </is>
      </c>
      <c r="B9" s="4" t="inlineStr">
        <is>
          <t>EnergoServis Praha s.r.o.</t>
        </is>
      </c>
      <c r="C9" s="4" t="inlineStr">
        <is>
          <t>08192011</t>
        </is>
      </c>
      <c r="D9" s="4" t="inlineStr">
        <is>
          <t>Energetika a TZB</t>
        </is>
      </c>
      <c r="E9" s="4" t="inlineStr">
        <is>
          <t>Mgr. Jana Benešová</t>
        </is>
      </c>
      <c r="F9" s="4" t="inlineStr">
        <is>
          <t>benesova@energoservis.cz</t>
        </is>
      </c>
      <c r="G9" s="4" t="inlineStr">
        <is>
          <t>+420 603 901 774</t>
        </is>
      </c>
      <c r="H9" s="4" t="inlineStr">
        <is>
          <t>Jan Novák</t>
        </is>
      </c>
      <c r="I9" s="4" t="inlineStr">
        <is>
          <t>V jednání (Lead)</t>
        </is>
      </c>
      <c r="J9" s="4" t="n">
        <v>0</v>
      </c>
    </row>
    <row r="10">
      <c r="A10" s="6" t="inlineStr">
        <is>
          <t>CELKEM</t>
        </is>
      </c>
      <c r="B10" s="5" t="inlineStr">
        <is>
          <t>5 evidovaných firem</t>
        </is>
      </c>
      <c r="C10" s="5" t="inlineStr">
        <is>
          <t>—</t>
        </is>
      </c>
      <c r="D10" s="5" t="inlineStr">
        <is>
          <t>—</t>
        </is>
      </c>
      <c r="E10" s="5" t="inlineStr">
        <is>
          <t>—</t>
        </is>
      </c>
      <c r="F10" s="5" t="inlineStr">
        <is>
          <t>—</t>
        </is>
      </c>
      <c r="G10" s="5" t="inlineStr">
        <is>
          <t>—</t>
        </is>
      </c>
      <c r="H10" s="5" t="inlineStr">
        <is>
          <t>—</t>
        </is>
      </c>
      <c r="I10" s="5" t="inlineStr">
        <is>
          <t>—</t>
        </is>
      </c>
      <c r="J10" s="6">
        <f>SUM(J5:J9)</f>
        <v/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30" customWidth="1" min="3" max="3"/>
    <col width="24" customWidth="1" min="4" max="4"/>
    <col width="20" customWidth="1" min="5" max="5"/>
    <col width="12" customWidth="1" min="6" max="6"/>
    <col width="18" customWidth="1" min="7" max="7"/>
    <col width="20" customWidth="1" min="8" max="8"/>
    <col width="18" customWidth="1" min="9" max="9"/>
    <col width="16" customWidth="1" min="10" max="10"/>
  </cols>
  <sheetData>
    <row r="1">
      <c r="A1" s="1" t="inlineStr">
        <is>
          <t>OBCHODNÍ PIPELINE A VÁŽENÝ FORECAST TRŽEB (VZOR 2026)</t>
        </is>
      </c>
    </row>
    <row r="2">
      <c r="A2" s="2" t="inlineStr">
        <is>
          <t>Sledování obchodních příležitostí podle fáze, marže a pravděpodobnosti uzavření</t>
        </is>
      </c>
    </row>
    <row r="4" ht="24" customHeight="1">
      <c r="A4" s="3" t="inlineStr">
        <is>
          <t>ID příležitosti</t>
        </is>
      </c>
      <c r="B4" s="3" t="inlineStr">
        <is>
          <t>Klient</t>
        </is>
      </c>
      <c r="C4" s="3" t="inlineStr">
        <is>
          <t>Název obchodního případu</t>
        </is>
      </c>
      <c r="D4" s="3" t="inlineStr">
        <is>
          <t>Fáze pipeline</t>
        </is>
      </c>
      <c r="E4" s="3" t="inlineStr">
        <is>
          <t>Hodnota bez DPH (Kč)</t>
        </is>
      </c>
      <c r="F4" s="3" t="inlineStr">
        <is>
          <t>Marže (%)</t>
        </is>
      </c>
      <c r="G4" s="3" t="inlineStr">
        <is>
          <t>Pravděpodobnost (%)</t>
        </is>
      </c>
      <c r="H4" s="3" t="inlineStr">
        <is>
          <t>Vážená hodnota (Kč)</t>
        </is>
      </c>
      <c r="I4" s="3" t="inlineStr">
        <is>
          <t>Předpokl. uzavření</t>
        </is>
      </c>
      <c r="J4" s="3" t="inlineStr">
        <is>
          <t>Obchodník</t>
        </is>
      </c>
    </row>
    <row r="5">
      <c r="A5" s="4" t="inlineStr">
        <is>
          <t>OP-2026-01</t>
        </is>
      </c>
      <c r="B5" s="4" t="inlineStr">
        <is>
          <t>Kovovýroba Morava s.r.o.</t>
        </is>
      </c>
      <c r="C5" s="4" t="inlineStr">
        <is>
          <t>Dodávka CNC přípravků Q4</t>
        </is>
      </c>
      <c r="D5" s="4" t="inlineStr">
        <is>
          <t>4. Vyjednávání smlouvy</t>
        </is>
      </c>
      <c r="E5" s="4" t="n">
        <v>480000</v>
      </c>
      <c r="F5" s="4" t="n">
        <v>0.35</v>
      </c>
      <c r="G5" s="4" t="n">
        <v>0.8</v>
      </c>
      <c r="H5" s="7">
        <f>E5*G5</f>
        <v/>
      </c>
      <c r="I5" s="4" t="inlineStr">
        <is>
          <t>15.11.2026</t>
        </is>
      </c>
      <c r="J5" s="4" t="inlineStr">
        <is>
          <t>Jan Novák</t>
        </is>
      </c>
    </row>
    <row r="6">
      <c r="A6" s="5" t="inlineStr">
        <is>
          <t>OP-2026-02</t>
        </is>
      </c>
      <c r="B6" s="5" t="inlineStr">
        <is>
          <t>Stavby Sever s.r.o.</t>
        </is>
      </c>
      <c r="C6" s="5" t="inlineStr">
        <is>
          <t>Rámcová smlouva servis techniky</t>
        </is>
      </c>
      <c r="D6" s="5" t="inlineStr">
        <is>
          <t>3. Odeslaná nabídka</t>
        </is>
      </c>
      <c r="E6" s="5" t="n">
        <v>650000</v>
      </c>
      <c r="F6" s="5" t="n">
        <v>0.32</v>
      </c>
      <c r="G6" s="5" t="n">
        <v>0.5</v>
      </c>
      <c r="H6" s="6">
        <f>E6*G6</f>
        <v/>
      </c>
      <c r="I6" s="5" t="inlineStr">
        <is>
          <t>30.11.2026</t>
        </is>
      </c>
      <c r="J6" s="5" t="inlineStr">
        <is>
          <t>Jan Novák</t>
        </is>
      </c>
    </row>
    <row r="7">
      <c r="A7" s="4" t="inlineStr">
        <is>
          <t>OP-2026-03</t>
        </is>
      </c>
      <c r="B7" s="4" t="inlineStr">
        <is>
          <t>Logistika Express a.s.</t>
        </is>
      </c>
      <c r="C7" s="4" t="inlineStr">
        <is>
          <t>Rozšíření licencí a školení</t>
        </is>
      </c>
      <c r="D7" s="4" t="inlineStr">
        <is>
          <t>5. Uzavřeno — Vyhráno</t>
        </is>
      </c>
      <c r="E7" s="4" t="n">
        <v>290000</v>
      </c>
      <c r="F7" s="4" t="n">
        <v>0.45</v>
      </c>
      <c r="G7" s="4" t="n">
        <v>1</v>
      </c>
      <c r="H7" s="7">
        <f>E7*G7</f>
        <v/>
      </c>
      <c r="I7" s="4" t="inlineStr">
        <is>
          <t>20.10.2026</t>
        </is>
      </c>
      <c r="J7" s="4" t="inlineStr">
        <is>
          <t>Petra Černá</t>
        </is>
      </c>
    </row>
    <row r="8">
      <c r="A8" s="5" t="inlineStr">
        <is>
          <t>OP-2026-04</t>
        </is>
      </c>
      <c r="B8" s="5" t="inlineStr">
        <is>
          <t>EnergoServis Praha s.r.o.</t>
        </is>
      </c>
      <c r="C8" s="5" t="inlineStr">
        <is>
          <t>Dodávka rozvaděčů etapa I</t>
        </is>
      </c>
      <c r="D8" s="5" t="inlineStr">
        <is>
          <t>2. Analýza potřeb</t>
        </is>
      </c>
      <c r="E8" s="5" t="n">
        <v>820000</v>
      </c>
      <c r="F8" s="5" t="n">
        <v>0.28</v>
      </c>
      <c r="G8" s="5" t="n">
        <v>0.25</v>
      </c>
      <c r="H8" s="6">
        <f>E8*G8</f>
        <v/>
      </c>
      <c r="I8" s="5" t="inlineStr">
        <is>
          <t>18.12.2026</t>
        </is>
      </c>
      <c r="J8" s="5" t="inlineStr">
        <is>
          <t>Jan Novák</t>
        </is>
      </c>
    </row>
    <row r="9">
      <c r="A9" s="4" t="inlineStr">
        <is>
          <t>OP-2026-05</t>
        </is>
      </c>
      <c r="B9" s="4" t="inlineStr">
        <is>
          <t>GastroTech Brno s.r.o.</t>
        </is>
      </c>
      <c r="C9" s="4" t="inlineStr">
        <is>
          <t>Servisní kontrakt 2027</t>
        </is>
      </c>
      <c r="D9" s="4" t="inlineStr">
        <is>
          <t>4. Vyjednávání smlouvy</t>
        </is>
      </c>
      <c r="E9" s="4" t="n">
        <v>360000</v>
      </c>
      <c r="F9" s="4" t="n">
        <v>0.4</v>
      </c>
      <c r="G9" s="4" t="n">
        <v>0.75</v>
      </c>
      <c r="H9" s="7">
        <f>E9*G9</f>
        <v/>
      </c>
      <c r="I9" s="4" t="inlineStr">
        <is>
          <t>10.11.2026</t>
        </is>
      </c>
      <c r="J9" s="4" t="inlineStr">
        <is>
          <t>Petra Černá</t>
        </is>
      </c>
    </row>
    <row r="10">
      <c r="A10" s="6" t="inlineStr">
        <is>
          <t>CELKEM PIPELINE</t>
        </is>
      </c>
      <c r="B10" s="5" t="inlineStr">
        <is>
          <t>5 aktivních případů</t>
        </is>
      </c>
      <c r="C10" s="5" t="inlineStr">
        <is>
          <t>—</t>
        </is>
      </c>
      <c r="D10" s="5" t="inlineStr">
        <is>
          <t>—</t>
        </is>
      </c>
      <c r="E10" s="6">
        <f>SUM(E5:E9)</f>
        <v/>
      </c>
      <c r="F10" s="6">
        <f>AVERAGE(F5:F9)</f>
        <v/>
      </c>
      <c r="G10" s="5" t="inlineStr">
        <is>
          <t>—</t>
        </is>
      </c>
      <c r="H10" s="6">
        <f>SUM(H5:H9)</f>
        <v/>
      </c>
      <c r="I10" s="5" t="inlineStr">
        <is>
          <t>—</t>
        </is>
      </c>
      <c r="J10" s="5" t="inlineStr">
        <is>
          <t>—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8" customWidth="1" min="3" max="3"/>
    <col width="42" customWidth="1" min="4" max="4"/>
    <col width="16" customWidth="1" min="5" max="5"/>
    <col width="16" customWidth="1" min="6" max="6"/>
    <col width="36" customWidth="1" min="7" max="7"/>
  </cols>
  <sheetData>
    <row r="1">
      <c r="A1" s="1" t="inlineStr">
        <is>
          <t>KALENDÁŘ OBCHODNÍCH AKTIVIT A FOLLOW-UP ÚKOLŮ</t>
        </is>
      </c>
    </row>
    <row r="2">
      <c r="A2" s="2" t="inlineStr">
        <is>
          <t>Přehled naplánovaných telefonátů, schůzek a odeslaných nabídek k urgenci</t>
        </is>
      </c>
    </row>
    <row r="4" ht="24" customHeight="1">
      <c r="A4" s="3" t="inlineStr">
        <is>
          <t>Datum úkolu</t>
        </is>
      </c>
      <c r="B4" s="3" t="inlineStr">
        <is>
          <t>Klient</t>
        </is>
      </c>
      <c r="C4" s="3" t="inlineStr">
        <is>
          <t>Typ aktivity</t>
        </is>
      </c>
      <c r="D4" s="3" t="inlineStr">
        <is>
          <t>Předmět / Cílový krok</t>
        </is>
      </c>
      <c r="E4" s="3" t="inlineStr">
        <is>
          <t>Zodpovědný</t>
        </is>
      </c>
      <c r="F4" s="3" t="inlineStr">
        <is>
          <t>Stav</t>
        </is>
      </c>
      <c r="G4" s="3" t="inlineStr">
        <is>
          <t>Výsledek jednání</t>
        </is>
      </c>
    </row>
    <row r="5">
      <c r="A5" s="4" t="inlineStr">
        <is>
          <t>27.10.2026</t>
        </is>
      </c>
      <c r="B5" s="4" t="inlineStr">
        <is>
          <t>Kovovýroba Morava s.r.o.</t>
        </is>
      </c>
      <c r="C5" s="4" t="inlineStr">
        <is>
          <t>Telefonát</t>
        </is>
      </c>
      <c r="D5" s="4" t="inlineStr">
        <is>
          <t>Potvrzení finálního znění smlouvy s jednatelem</t>
        </is>
      </c>
      <c r="E5" s="4" t="inlineStr">
        <is>
          <t>Jan Novák</t>
        </is>
      </c>
      <c r="F5" s="4" t="inlineStr">
        <is>
          <t>Naplánováno</t>
        </is>
      </c>
      <c r="G5" s="4" t="inlineStr">
        <is>
          <t>Čeká se na schválení právníkem klienta</t>
        </is>
      </c>
    </row>
    <row r="6">
      <c r="A6" s="5" t="inlineStr">
        <is>
          <t>28.10.2026</t>
        </is>
      </c>
      <c r="B6" s="5" t="inlineStr">
        <is>
          <t>Stavby Sever s.r.o.</t>
        </is>
      </c>
      <c r="C6" s="5" t="inlineStr">
        <is>
          <t>Osobní schůzka</t>
        </is>
      </c>
      <c r="D6" s="5" t="inlineStr">
        <is>
          <t>Prezentace kalkulace a servisních SLA</t>
        </is>
      </c>
      <c r="E6" s="5" t="inlineStr">
        <is>
          <t>Jan Novák</t>
        </is>
      </c>
      <c r="F6" s="5" t="inlineStr">
        <is>
          <t>Naplánováno</t>
        </is>
      </c>
      <c r="G6" s="5" t="inlineStr">
        <is>
          <t>Připravit vzor SLA smlouvy</t>
        </is>
      </c>
    </row>
    <row r="7">
      <c r="A7" s="4" t="inlineStr">
        <is>
          <t>29.10.2026</t>
        </is>
      </c>
      <c r="B7" s="4" t="inlineStr">
        <is>
          <t>GastroTech Brno s.r.o.</t>
        </is>
      </c>
      <c r="C7" s="4" t="inlineStr">
        <is>
          <t>Videohovor</t>
        </is>
      </c>
      <c r="D7" s="4" t="inlineStr">
        <is>
          <t>Projít ceník náhradních dílů na rok 2027</t>
        </is>
      </c>
      <c r="E7" s="4" t="inlineStr">
        <is>
          <t>Petra Černá</t>
        </is>
      </c>
      <c r="F7" s="4" t="inlineStr">
        <is>
          <t>Naplánováno</t>
        </is>
      </c>
      <c r="G7" s="4" t="inlineStr">
        <is>
          <t>Zaslat předem návrh ceníku</t>
        </is>
      </c>
    </row>
    <row r="8">
      <c r="A8" s="5" t="inlineStr">
        <is>
          <t>24.10.2026</t>
        </is>
      </c>
      <c r="B8" s="5" t="inlineStr">
        <is>
          <t>Logistika Express a.s.</t>
        </is>
      </c>
      <c r="C8" s="5" t="inlineStr">
        <is>
          <t>Podpis smlouvy</t>
        </is>
      </c>
      <c r="D8" s="5" t="inlineStr">
        <is>
          <t>Předání podepsané objednávky fakturaci</t>
        </is>
      </c>
      <c r="E8" s="5" t="inlineStr">
        <is>
          <t>Petra Černá</t>
        </is>
      </c>
      <c r="F8" s="5" t="inlineStr">
        <is>
          <t>Splněno</t>
        </is>
      </c>
      <c r="G8" s="5" t="inlineStr">
        <is>
          <t>Fakturováno 290 000 Kč bez DPH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26" customWidth="1" min="3" max="3"/>
    <col width="16" customWidth="1" min="4" max="4"/>
    <col width="20" customWidth="1" min="5" max="5"/>
    <col width="26" customWidth="1" min="6" max="6"/>
    <col width="26" customWidth="1" min="7" max="7"/>
    <col width="28" customWidth="1" min="8" max="8"/>
  </cols>
  <sheetData>
    <row r="1">
      <c r="A1" s="1" t="inlineStr">
        <is>
          <t>KALKULAČKA PROVIZÍ OBCHODNÍKŮ A OBCHODNÍCH ZÁSTUPCŮ (§ 2499 OZ)</t>
        </is>
      </c>
    </row>
    <row r="2">
      <c r="A2" s="2" t="inlineStr">
        <is>
          <t>Výpočet provize z uhrazeného obratu a dosažené marže včetně akcelerátoru při plnění kvóty nad 100 %</t>
        </is>
      </c>
    </row>
    <row r="4" ht="24" customHeight="1">
      <c r="A4" s="3" t="inlineStr">
        <is>
          <t>Obchodník</t>
        </is>
      </c>
      <c r="B4" s="3" t="inlineStr">
        <is>
          <t>Měsíční kvóta obratu (Kč)</t>
        </is>
      </c>
      <c r="C4" s="3" t="inlineStr">
        <is>
          <t>Skutečně uhrazený obrat (Kč)</t>
        </is>
      </c>
      <c r="D4" s="3" t="inlineStr">
        <is>
          <t>Plnění kvóty (%)</t>
        </is>
      </c>
      <c r="E4" s="3" t="inlineStr">
        <is>
          <t>Dosažená marže (Kč)</t>
        </is>
      </c>
      <c r="F4" s="3" t="inlineStr">
        <is>
          <t>Základní provize (8 % z marže)</t>
        </is>
      </c>
      <c r="G4" s="3" t="inlineStr">
        <is>
          <t>Bonus za plnění nad 100 % (Kč)</t>
        </is>
      </c>
      <c r="H4" s="3" t="inlineStr">
        <is>
          <t>CELKOVÁ PROVIZE K VÝPLATĚ (Kč)</t>
        </is>
      </c>
    </row>
    <row r="5">
      <c r="A5" s="4" t="inlineStr">
        <is>
          <t>Jan Novák</t>
        </is>
      </c>
      <c r="B5" s="4" t="n">
        <v>800000</v>
      </c>
      <c r="C5" s="4" t="n">
        <v>960000</v>
      </c>
      <c r="D5" s="7">
        <f>C5/B5</f>
        <v/>
      </c>
      <c r="E5" s="4" t="n">
        <v>336000</v>
      </c>
      <c r="F5" s="7">
        <f>E5*0.08</f>
        <v/>
      </c>
      <c r="G5" s="7">
        <f>IF(C5&gt;B5,(C5-B5)*0.03,0)</f>
        <v/>
      </c>
      <c r="H5" s="7">
        <f>F5+G5</f>
        <v/>
      </c>
    </row>
    <row r="6">
      <c r="A6" s="5" t="inlineStr">
        <is>
          <t>Petra Černá</t>
        </is>
      </c>
      <c r="B6" s="5" t="n">
        <v>700000</v>
      </c>
      <c r="C6" s="5" t="n">
        <v>740000</v>
      </c>
      <c r="D6" s="6">
        <f>C6/B6</f>
        <v/>
      </c>
      <c r="E6" s="5" t="n">
        <v>296000</v>
      </c>
      <c r="F6" s="6">
        <f>E6*0.08</f>
        <v/>
      </c>
      <c r="G6" s="6">
        <f>IF(C6&gt;B6,(C6-B6)*0.03,0)</f>
        <v/>
      </c>
      <c r="H6" s="6">
        <f>F6+G6</f>
        <v/>
      </c>
    </row>
    <row r="7">
      <c r="A7" s="4" t="inlineStr">
        <is>
          <t>Martin Dvořák</t>
        </is>
      </c>
      <c r="B7" s="4" t="n">
        <v>600000</v>
      </c>
      <c r="C7" s="4" t="n">
        <v>510000</v>
      </c>
      <c r="D7" s="7">
        <f>C7/B7</f>
        <v/>
      </c>
      <c r="E7" s="4" t="n">
        <v>178500</v>
      </c>
      <c r="F7" s="7">
        <f>E7*0.08</f>
        <v/>
      </c>
      <c r="G7" s="7">
        <f>IF(C7&gt;B7,(C7-B7)*0.03,0)</f>
        <v/>
      </c>
      <c r="H7" s="7">
        <f>F7+G7</f>
        <v/>
      </c>
    </row>
    <row r="8">
      <c r="A8" s="6" t="inlineStr">
        <is>
          <t>CELKEM TÝM</t>
        </is>
      </c>
      <c r="B8" s="6">
        <f>SUM(B5:B7)</f>
        <v/>
      </c>
      <c r="C8" s="6">
        <f>SUM(C5:C7)</f>
        <v/>
      </c>
      <c r="D8" s="6">
        <f>C8/B8</f>
        <v/>
      </c>
      <c r="E8" s="6">
        <f>SUM(E5:E7)</f>
        <v/>
      </c>
      <c r="F8" s="6">
        <f>SUM(F5:F7)</f>
        <v/>
      </c>
      <c r="G8" s="6">
        <f>SUM(G5:G7)</f>
        <v/>
      </c>
      <c r="H8" s="6">
        <f>SUM(H5:H7)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54" customWidth="1" min="3" max="3"/>
  </cols>
  <sheetData>
    <row r="1">
      <c r="A1" s="1" t="inlineStr">
        <is>
          <t>MANAŽERSKÝ KPI DASHBOARD OBCHODNÍHO TÝMU</t>
        </is>
      </c>
    </row>
    <row r="2">
      <c r="A2" s="2" t="inlineStr">
        <is>
          <t>Souhrnné ukazatele pipeline, konverzního poměru a provizních nákladů</t>
        </is>
      </c>
    </row>
    <row r="4" ht="24" customHeight="1">
      <c r="A4" s="3" t="inlineStr">
        <is>
          <t>Ukazatel (KPI)</t>
        </is>
      </c>
      <c r="B4" s="3" t="inlineStr">
        <is>
          <t>Hodnota</t>
        </is>
      </c>
      <c r="C4" s="3" t="inlineStr">
        <is>
          <t>Komentář / Doporučení</t>
        </is>
      </c>
    </row>
    <row r="5">
      <c r="A5" s="4" t="inlineStr">
        <is>
          <t>Celková hodnota otevřené pipeline (Kč)</t>
        </is>
      </c>
      <c r="B5" s="7">
        <f>'2_Obchodni_pipeline'!E10</f>
        <v/>
      </c>
      <c r="C5" s="4" t="inlineStr">
        <is>
          <t>Součet všech rozjednaných obchodních případů</t>
        </is>
      </c>
    </row>
    <row r="6">
      <c r="A6" s="5" t="inlineStr">
        <is>
          <t>Vážený forecast tržeb (Kč)</t>
        </is>
      </c>
      <c r="B6" s="6">
        <f>'2_Obchodni_pipeline'!H10</f>
        <v/>
      </c>
      <c r="C6" s="5" t="inlineStr">
        <is>
          <t>Očekávaný příjem přepočtený pravděpodobností uzavření</t>
        </is>
      </c>
    </row>
    <row r="7">
      <c r="A7" s="4" t="inlineStr">
        <is>
          <t>Skutečně uhrazený obrat týmu (Kč)</t>
        </is>
      </c>
      <c r="B7" s="7">
        <f>'4_Kalkulacka_provizi'!C8</f>
        <v/>
      </c>
      <c r="C7" s="4" t="inlineStr">
        <is>
          <t>Základ pro výplatu provizí dle § 2504 OZ</t>
        </is>
      </c>
    </row>
    <row r="8">
      <c r="A8" s="5" t="inlineStr">
        <is>
          <t>Celková vygenerovaná marže (Kč)</t>
        </is>
      </c>
      <c r="B8" s="6">
        <f>'4_Kalkulacka_provizi'!E8</f>
        <v/>
      </c>
      <c r="C8" s="5" t="inlineStr">
        <is>
          <t>Hrubá marže z uhrazených zakázek</t>
        </is>
      </c>
    </row>
    <row r="9">
      <c r="A9" s="4" t="inlineStr">
        <is>
          <t>Celkové provize k výplatě (Kč)</t>
        </is>
      </c>
      <c r="B9" s="7">
        <f>'4_Kalkulacka_provizi'!H8</f>
        <v/>
      </c>
      <c r="C9" s="4" t="inlineStr">
        <is>
          <t>Součet základních provizí a kvartálních/měsíčních akcelerátorů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2026-10-26T13:25:55Z</dcterms:created>
  <dcterms:modified xmlns:dcterms="http://purl.org/dc/terms/" xmlns:xsi="http://www.w3.org/2001/XMLSchema-instance" xsi:type="dcterms:W3CDTF">2026-10-26T13:25:55Z</dcterms:modified>
</cp:coreProperties>
</file>